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8710" windowHeight="9960"/>
  </bookViews>
  <sheets>
    <sheet name="Лист1" sheetId="1" r:id="rId1"/>
    <sheet name="Лист3" sheetId="3" r:id="rId2"/>
  </sheets>
  <calcPr calcId="145621" refMode="R1C1"/>
</workbook>
</file>

<file path=xl/calcChain.xml><?xml version="1.0" encoding="utf-8"?>
<calcChain xmlns="http://schemas.openxmlformats.org/spreadsheetml/2006/main">
  <c r="F41" i="1" l="1"/>
  <c r="F40" i="1"/>
  <c r="N41" i="1" l="1"/>
  <c r="N40" i="1"/>
  <c r="N48" i="1"/>
  <c r="N13" i="1"/>
  <c r="N12" i="1" l="1"/>
  <c r="N11" i="1" s="1"/>
  <c r="F13" i="1"/>
  <c r="F14" i="1" l="1"/>
  <c r="F12" i="1" l="1"/>
</calcChain>
</file>

<file path=xl/sharedStrings.xml><?xml version="1.0" encoding="utf-8"?>
<sst xmlns="http://schemas.openxmlformats.org/spreadsheetml/2006/main" count="290" uniqueCount="135">
  <si>
    <t>(наименование субъекта естественных монополий)</t>
  </si>
  <si>
    <t>№ № пунк-тов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</si>
  <si>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</si>
  <si>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</si>
  <si>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</si>
  <si>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</si>
  <si>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</si>
  <si>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</si>
  <si>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</si>
  <si>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</si>
  <si>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</si>
  <si>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АО " Газпром газораспределение Оренбург"</t>
  </si>
  <si>
    <t>-</t>
  </si>
  <si>
    <t>110,63,32</t>
  </si>
  <si>
    <t>Информация об инвестиционных программах</t>
  </si>
  <si>
    <t>Приложение 9</t>
  </si>
  <si>
    <t>к Приказу ФАС России</t>
  </si>
  <si>
    <t>от 18.01.2019 № 38/19</t>
  </si>
  <si>
    <t>4.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</si>
  <si>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</si>
  <si>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</si>
  <si>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</t>
  </si>
  <si>
    <t>Стоимостная оценка инвестиций, тыс. руб. (без НДС)</t>
  </si>
  <si>
    <t>источник финансирования</t>
  </si>
  <si>
    <t>совокупно
по объекту</t>
  </si>
  <si>
    <t>спецнадбавка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</si>
  <si>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</si>
  <si>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</si>
  <si>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</si>
  <si>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Сведения о приобретении оборудования не входящего в сметы строек</t>
  </si>
  <si>
    <t>амортизация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</si>
  <si>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</si>
  <si>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</si>
  <si>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</si>
  <si>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</si>
  <si>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</si>
  <si>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</si>
  <si>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</si>
  <si>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</si>
  <si>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</si>
  <si>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</si>
  <si>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</si>
  <si>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</si>
  <si>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</si>
  <si>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</si>
  <si>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</si>
  <si>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</si>
  <si>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</si>
  <si>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</si>
  <si>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</si>
  <si>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</si>
  <si>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</si>
  <si>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</si>
  <si>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</si>
  <si>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</si>
  <si>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</si>
  <si>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r>
      <t>Новые объекты</t>
    </r>
    <r>
      <rPr>
        <sz val="10"/>
        <rFont val="Times New Roman"/>
        <family val="1"/>
        <charset val="204"/>
      </rPr>
      <t/>
    </r>
  </si>
  <si>
    <t>1.</t>
  </si>
  <si>
    <t>2.</t>
  </si>
  <si>
    <t>3.</t>
  </si>
  <si>
    <t>5.</t>
  </si>
  <si>
    <t>6.</t>
  </si>
  <si>
    <t>7.</t>
  </si>
  <si>
    <t>8.</t>
  </si>
  <si>
    <t>Газопровод с.Баймаково Бугурсланского района</t>
  </si>
  <si>
    <t>Газопровод ул.Богословского с.Матвеевка Матвеевского района</t>
  </si>
  <si>
    <t>Газопровод  с.Александровка Бузулукского района</t>
  </si>
  <si>
    <t>Газопровод п. Новоадамовка Адамовского района</t>
  </si>
  <si>
    <t>Газопровод д. Красносакмарск Кувандыкского городского округа</t>
  </si>
  <si>
    <t>Газопровод с.Шубино Кувандыкского городского округа</t>
  </si>
  <si>
    <t>Газопровод по ул.Лесная, Урожайная  с. Благославенка Оренбургского района</t>
  </si>
  <si>
    <t>Газопровод высокого давления от ул.Уральская в пойме р.Урал до Загородного шоссе в г.Оренбурге</t>
  </si>
  <si>
    <t>Газопровод ул. Восточная с. Кармалка Шарлыкского района</t>
  </si>
  <si>
    <t>Газопровод ул. Кутузова п. Домбаровский Домбаровского района</t>
  </si>
  <si>
    <t>Газопровод пос. Новоказачий  г. Орск</t>
  </si>
  <si>
    <t>110,90,63,32</t>
  </si>
  <si>
    <t>160,110,90,63,32</t>
  </si>
  <si>
    <t>2022</t>
  </si>
  <si>
    <t>Газопровод к новому микрорайону Восточному  в с.Паника  Оренбургского района</t>
  </si>
  <si>
    <t>Газопровод с.Краснохолм г.Оренбурга</t>
  </si>
  <si>
    <t>Газопровод п.Троицкий  г.Оренбурга</t>
  </si>
  <si>
    <t>Газопровод п.Городище г.Оренбурга</t>
  </si>
  <si>
    <t>Газопровод п.Самородово г.Оренбурга</t>
  </si>
  <si>
    <t>Газопровод по ул. Шалина г. Орск</t>
  </si>
  <si>
    <t>Газопровод п.Корниловка Акбулакского района</t>
  </si>
  <si>
    <t>Газопровод в Черемушки Абдулинского городского округа</t>
  </si>
  <si>
    <t>Газопровод в Чемизлы Абдулинского городского округа</t>
  </si>
  <si>
    <t>Газопровод в мкр п. Венера г. Абдулино</t>
  </si>
  <si>
    <t>Газопровод по ул.Кинельская с.Благодаровка Бугурусланского района</t>
  </si>
  <si>
    <t>Газопровод по ул.Лесная  д.Карповка Бугурусланского района</t>
  </si>
  <si>
    <t xml:space="preserve">Газопровод  по ул ул. Советская, Победная и Партизанская с. Михайловка </t>
  </si>
  <si>
    <t>Газопровод к новой жил застройке с. Палимовка</t>
  </si>
  <si>
    <t>Газопровод юго-восточной части п. Первомайский Первомайского района</t>
  </si>
  <si>
    <t>Газопровод новые застройки п. Пригорное г.Новотроицка</t>
  </si>
  <si>
    <t>Газопровод новые застройки п. Крык-Пшак г.Новотроицка</t>
  </si>
  <si>
    <t>Газопровод новые застройки ст. Губерля г.Новотроицка</t>
  </si>
  <si>
    <t>Газопровод с.Карайгер  Кувандыкского городского округа</t>
  </si>
  <si>
    <t>Газопровод с. Рысаево (ул. Центральная, Партизанская,Проселочная,Туркестанская)</t>
  </si>
  <si>
    <t xml:space="preserve">Газопровод новой жил застройки с. Никольское </t>
  </si>
  <si>
    <t>Газопровод новой жил застройки с. Старица</t>
  </si>
  <si>
    <t>Газопровод в с. Нижнеозерное Илекского района</t>
  </si>
  <si>
    <t>Газопровод в Юго-восточном  мкр.п.Переволоцкий Переволоцкого района</t>
  </si>
  <si>
    <t xml:space="preserve">Газопровод по ул. Новоселов, ул. Беляевской п. Береговой </t>
  </si>
  <si>
    <t>Газопровод ул. Домбаровская п. Домбаровский Домбаровского района</t>
  </si>
  <si>
    <t>Газопровод мкр. Фабричное шоссе г.Ясный</t>
  </si>
  <si>
    <t>Газопровод мкр. Семейный г.Ясный</t>
  </si>
  <si>
    <t>Газопровод по с.Крыловка г. Орск</t>
  </si>
  <si>
    <t>Внутрипоселковый газопровод низкого давления северо-западного жилого массива п. Акбулак Акбулакского района Оренбургской области 2 очередь</t>
  </si>
  <si>
    <t>Газоснабжение участка новой жилой застройки в с. Угольное Соль-Илецкого городского округа</t>
  </si>
  <si>
    <t>ПИР буд.лет</t>
  </si>
  <si>
    <t>СМР</t>
  </si>
  <si>
    <t>2023</t>
  </si>
  <si>
    <t>160,110,63,32</t>
  </si>
  <si>
    <t>амортизация
спецнадбавка
плата за технологическое присоединение
догазификация</t>
  </si>
  <si>
    <t>2024</t>
  </si>
  <si>
    <t>Межпоселковый газопровод к с. Тамар-Уткуль Соль-Илецкого района</t>
  </si>
  <si>
    <t>ПИР БЛ</t>
  </si>
  <si>
    <t>СТРОЙКА</t>
  </si>
  <si>
    <t xml:space="preserve">Газопровод  по ул. Советская, Победная и Партизанская с. Михайловка </t>
  </si>
  <si>
    <t>315,225,300,200</t>
  </si>
  <si>
    <t>25,32,89,90</t>
  </si>
  <si>
    <t>63,90,110</t>
  </si>
  <si>
    <t>225,219,160,114,110,63,57,32,25,20</t>
  </si>
  <si>
    <t>250,160,110,63,032</t>
  </si>
  <si>
    <t>160,110,90,63</t>
  </si>
  <si>
    <t>90,63,32</t>
  </si>
  <si>
    <t>110,108,63,32</t>
  </si>
  <si>
    <t>110,108,63,57,32,25</t>
  </si>
  <si>
    <t>250,160,159110,108,90, 63,40,32</t>
  </si>
  <si>
    <t>225,219,160,110,63,57</t>
  </si>
  <si>
    <t>160,159,110,90,63,57,40,32,25</t>
  </si>
  <si>
    <t>на 2023 год в сфере транспортировки газа по газораспределительным сетям</t>
  </si>
  <si>
    <t>амортизация
амортизация будущих периодов</t>
  </si>
  <si>
    <t>225,219,160,110,108,90,63,57,32,25</t>
  </si>
  <si>
    <t>160,159,90,63,57,32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</si>
</sst>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rgb="FF9C000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0"/>
      <name val="Helv"/>
    </font>
    <font>
      <sz val="8"/>
      <name val="Calibri"/>
      <family val="2"/>
      <charset val="204"/>
      <scheme val="minor"/>
    </font>
    <font>
      <sz val="10"/>
      <name val="Helv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name val="Arial Cyr"/>
    </font>
    <font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0CECE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0" borderId="2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22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17" fillId="0" borderId="0"/>
    <xf numFmtId="0" fontId="19" fillId="0" borderId="0"/>
    <xf numFmtId="0" fontId="21" fillId="0" borderId="0"/>
    <xf numFmtId="0" fontId="1" fillId="0" borderId="0"/>
    <xf numFmtId="0" fontId="19" fillId="0" borderId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8" fillId="0" borderId="0"/>
    <xf numFmtId="0" fontId="9" fillId="0" borderId="0"/>
    <xf numFmtId="43" fontId="9" fillId="0" borderId="0" applyFont="0" applyFill="0" applyBorder="0" applyAlignment="0" applyProtection="0"/>
    <xf numFmtId="0" fontId="17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/>
  </cellStyleXfs>
  <cellXfs count="133">
    <xf numFmtId="0" fontId="0" fillId="0" borderId="0" xfId="0"/>
    <xf numFmtId="0" fontId="7" fillId="0" borderId="0" xfId="0" applyFont="1"/>
    <xf numFmtId="0" fontId="4" fillId="0" borderId="1" xfId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4" fontId="6" fillId="0" borderId="23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7" fillId="0" borderId="0" xfId="0" applyFont="1"/>
    <xf numFmtId="49" fontId="6" fillId="0" borderId="23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3" borderId="0" xfId="0" applyFont="1" applyFill="1"/>
    <xf numFmtId="0" fontId="20" fillId="3" borderId="0" xfId="0" applyFont="1" applyFill="1" applyAlignment="1">
      <alignment wrapText="1"/>
    </xf>
    <xf numFmtId="0" fontId="20" fillId="4" borderId="0" xfId="0" applyFont="1" applyFill="1"/>
    <xf numFmtId="0" fontId="20" fillId="4" borderId="0" xfId="0" applyFont="1" applyFill="1" applyAlignment="1">
      <alignment wrapText="1"/>
    </xf>
    <xf numFmtId="0" fontId="28" fillId="0" borderId="0" xfId="0" applyFont="1"/>
    <xf numFmtId="4" fontId="8" fillId="0" borderId="0" xfId="0" applyNumberFormat="1" applyFont="1"/>
    <xf numFmtId="4" fontId="28" fillId="4" borderId="0" xfId="0" applyNumberFormat="1" applyFont="1" applyFill="1"/>
    <xf numFmtId="4" fontId="20" fillId="3" borderId="0" xfId="0" applyNumberFormat="1" applyFont="1" applyFill="1"/>
    <xf numFmtId="4" fontId="0" fillId="0" borderId="0" xfId="0" applyNumberFormat="1"/>
    <xf numFmtId="0" fontId="0" fillId="0" borderId="0" xfId="0" applyAlignment="1">
      <alignment wrapText="1"/>
    </xf>
    <xf numFmtId="0" fontId="2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4" fontId="7" fillId="0" borderId="0" xfId="0" applyNumberFormat="1" applyFont="1"/>
    <xf numFmtId="0" fontId="4" fillId="0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4" xfId="1" applyFont="1" applyFill="1" applyBorder="1" applyAlignment="1">
      <alignment horizontal="center" vertical="top"/>
    </xf>
    <xf numFmtId="49" fontId="4" fillId="0" borderId="26" xfId="1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4" fillId="0" borderId="13" xfId="1" applyFont="1" applyFill="1" applyBorder="1" applyAlignment="1">
      <alignment horizontal="center" vertical="top"/>
    </xf>
    <xf numFmtId="49" fontId="4" fillId="0" borderId="22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0" borderId="4" xfId="1" applyFont="1" applyFill="1" applyBorder="1" applyAlignment="1">
      <alignment horizontal="center" vertical="center"/>
    </xf>
    <xf numFmtId="0" fontId="3" fillId="0" borderId="0" xfId="1" applyFont="1" applyFill="1"/>
    <xf numFmtId="0" fontId="4" fillId="0" borderId="13" xfId="1" applyFont="1" applyFill="1" applyBorder="1" applyAlignment="1">
      <alignment horizontal="center" vertical="center" wrapText="1"/>
    </xf>
    <xf numFmtId="0" fontId="4" fillId="0" borderId="0" xfId="1" applyFont="1" applyFill="1"/>
    <xf numFmtId="0" fontId="3" fillId="0" borderId="0" xfId="1" applyFont="1"/>
    <xf numFmtId="0" fontId="4" fillId="0" borderId="0" xfId="1" applyFont="1"/>
    <xf numFmtId="0" fontId="5" fillId="0" borderId="0" xfId="1" applyFont="1"/>
    <xf numFmtId="0" fontId="4" fillId="0" borderId="4" xfId="1" applyFont="1" applyBorder="1" applyAlignment="1">
      <alignment horizontal="center" vertical="top"/>
    </xf>
    <xf numFmtId="49" fontId="4" fillId="0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top"/>
    </xf>
    <xf numFmtId="0" fontId="5" fillId="0" borderId="0" xfId="1" applyFont="1" applyAlignment="1">
      <alignment horizontal="center" vertical="center"/>
    </xf>
    <xf numFmtId="49" fontId="6" fillId="0" borderId="10" xfId="1" applyNumberFormat="1" applyFont="1" applyBorder="1" applyAlignment="1">
      <alignment horizontal="center"/>
    </xf>
    <xf numFmtId="4" fontId="6" fillId="0" borderId="10" xfId="1" applyNumberFormat="1" applyFont="1" applyFill="1" applyBorder="1" applyAlignment="1">
      <alignment horizontal="center"/>
    </xf>
    <xf numFmtId="49" fontId="6" fillId="0" borderId="6" xfId="1" applyNumberFormat="1" applyFont="1" applyBorder="1" applyAlignment="1">
      <alignment horizontal="center" vertical="center"/>
    </xf>
    <xf numFmtId="4" fontId="6" fillId="0" borderId="6" xfId="1" applyNumberFormat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4" fontId="4" fillId="0" borderId="6" xfId="1" applyNumberFormat="1" applyFont="1" applyFill="1" applyBorder="1" applyAlignment="1">
      <alignment horizontal="center" vertical="center"/>
    </xf>
    <xf numFmtId="4" fontId="6" fillId="0" borderId="25" xfId="1" applyNumberFormat="1" applyFont="1" applyFill="1" applyBorder="1" applyAlignment="1">
      <alignment horizontal="center"/>
    </xf>
    <xf numFmtId="0" fontId="6" fillId="0" borderId="5" xfId="1" applyFont="1" applyBorder="1" applyAlignment="1">
      <alignment horizontal="left" vertical="center" wrapText="1"/>
    </xf>
    <xf numFmtId="4" fontId="6" fillId="0" borderId="6" xfId="1" applyNumberFormat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/>
    </xf>
    <xf numFmtId="49" fontId="4" fillId="0" borderId="10" xfId="1" applyNumberFormat="1" applyFont="1" applyFill="1" applyBorder="1" applyAlignment="1">
      <alignment horizontal="center" vertical="center" wrapText="1"/>
    </xf>
    <xf numFmtId="4" fontId="4" fillId="0" borderId="18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4" fontId="3" fillId="0" borderId="0" xfId="1" applyNumberFormat="1" applyFont="1"/>
    <xf numFmtId="0" fontId="7" fillId="0" borderId="0" xfId="0" applyFont="1" applyAlignment="1">
      <alignment vertical="center"/>
    </xf>
    <xf numFmtId="0" fontId="2" fillId="0" borderId="28" xfId="0" applyFont="1" applyFill="1" applyBorder="1" applyAlignment="1">
      <alignment horizontal="left" vertical="top" wrapText="1"/>
    </xf>
    <xf numFmtId="4" fontId="4" fillId="0" borderId="29" xfId="1" applyNumberFormat="1" applyFont="1" applyFill="1" applyBorder="1" applyAlignment="1">
      <alignment horizontal="center" vertical="center"/>
    </xf>
    <xf numFmtId="4" fontId="6" fillId="0" borderId="22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center" wrapText="1"/>
    </xf>
    <xf numFmtId="4" fontId="6" fillId="0" borderId="24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top" wrapText="1"/>
    </xf>
    <xf numFmtId="49" fontId="4" fillId="0" borderId="30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/>
    </xf>
    <xf numFmtId="49" fontId="6" fillId="0" borderId="31" xfId="1" applyNumberFormat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left" wrapText="1"/>
    </xf>
    <xf numFmtId="4" fontId="6" fillId="0" borderId="30" xfId="1" applyNumberFormat="1" applyFont="1" applyFill="1" applyBorder="1" applyAlignment="1">
      <alignment horizontal="center" vertical="center" wrapText="1"/>
    </xf>
    <xf numFmtId="4" fontId="6" fillId="0" borderId="28" xfId="1" applyNumberFormat="1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/>
    </xf>
    <xf numFmtId="0" fontId="5" fillId="0" borderId="0" xfId="1" applyFont="1" applyAlignment="1">
      <alignment horizontal="right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49" fontId="3" fillId="0" borderId="19" xfId="1" applyNumberFormat="1" applyFont="1" applyFill="1" applyBorder="1" applyAlignment="1">
      <alignment horizontal="center"/>
    </xf>
    <xf numFmtId="49" fontId="3" fillId="0" borderId="16" xfId="1" applyNumberFormat="1" applyFont="1" applyFill="1" applyBorder="1" applyAlignment="1">
      <alignment horizontal="center"/>
    </xf>
    <xf numFmtId="49" fontId="3" fillId="0" borderId="20" xfId="1" applyNumberFormat="1" applyFont="1" applyFill="1" applyBorder="1" applyAlignment="1">
      <alignment horizontal="center"/>
    </xf>
    <xf numFmtId="49" fontId="3" fillId="0" borderId="17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3" fillId="0" borderId="21" xfId="1" applyNumberFormat="1" applyFont="1" applyFill="1" applyBorder="1" applyAlignment="1">
      <alignment horizontal="center"/>
    </xf>
    <xf numFmtId="49" fontId="3" fillId="0" borderId="8" xfId="1" applyNumberFormat="1" applyFont="1" applyFill="1" applyBorder="1" applyAlignment="1">
      <alignment horizontal="center"/>
    </xf>
    <xf numFmtId="0" fontId="3" fillId="0" borderId="19" xfId="1" applyFont="1" applyFill="1" applyBorder="1" applyAlignment="1">
      <alignment horizontal="center"/>
    </xf>
    <xf numFmtId="0" fontId="3" fillId="0" borderId="16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21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/>
    </xf>
    <xf numFmtId="0" fontId="3" fillId="5" borderId="16" xfId="1" applyFont="1" applyFill="1" applyBorder="1" applyAlignment="1">
      <alignment horizontal="center"/>
    </xf>
    <xf numFmtId="0" fontId="3" fillId="5" borderId="20" xfId="1" applyFont="1" applyFill="1" applyBorder="1" applyAlignment="1">
      <alignment horizontal="center"/>
    </xf>
    <xf numFmtId="0" fontId="3" fillId="5" borderId="17" xfId="1" applyFont="1" applyFill="1" applyBorder="1" applyAlignment="1">
      <alignment horizontal="center"/>
    </xf>
    <xf numFmtId="0" fontId="3" fillId="5" borderId="0" xfId="1" applyFont="1" applyFill="1" applyBorder="1" applyAlignment="1">
      <alignment horizontal="center"/>
    </xf>
    <xf numFmtId="0" fontId="3" fillId="5" borderId="21" xfId="1" applyFont="1" applyFill="1" applyBorder="1" applyAlignment="1">
      <alignment horizontal="center"/>
    </xf>
    <xf numFmtId="0" fontId="3" fillId="5" borderId="9" xfId="1" applyFont="1" applyFill="1" applyBorder="1" applyAlignment="1">
      <alignment horizontal="center"/>
    </xf>
    <xf numFmtId="0" fontId="3" fillId="5" borderId="8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  <xf numFmtId="49" fontId="3" fillId="5" borderId="19" xfId="1" applyNumberFormat="1" applyFont="1" applyFill="1" applyBorder="1" applyAlignment="1">
      <alignment horizontal="center"/>
    </xf>
    <xf numFmtId="49" fontId="3" fillId="5" borderId="16" xfId="1" applyNumberFormat="1" applyFont="1" applyFill="1" applyBorder="1" applyAlignment="1">
      <alignment horizontal="center"/>
    </xf>
    <xf numFmtId="49" fontId="3" fillId="5" borderId="20" xfId="1" applyNumberFormat="1" applyFont="1" applyFill="1" applyBorder="1" applyAlignment="1">
      <alignment horizontal="center"/>
    </xf>
    <xf numFmtId="49" fontId="3" fillId="5" borderId="17" xfId="1" applyNumberFormat="1" applyFont="1" applyFill="1" applyBorder="1" applyAlignment="1">
      <alignment horizontal="center"/>
    </xf>
    <xf numFmtId="49" fontId="3" fillId="5" borderId="0" xfId="1" applyNumberFormat="1" applyFont="1" applyFill="1" applyBorder="1" applyAlignment="1">
      <alignment horizontal="center"/>
    </xf>
    <xf numFmtId="49" fontId="3" fillId="5" borderId="21" xfId="1" applyNumberFormat="1" applyFont="1" applyFill="1" applyBorder="1" applyAlignment="1">
      <alignment horizontal="center"/>
    </xf>
    <xf numFmtId="49" fontId="3" fillId="5" borderId="9" xfId="1" applyNumberFormat="1" applyFont="1" applyFill="1" applyBorder="1" applyAlignment="1">
      <alignment horizontal="center"/>
    </xf>
    <xf numFmtId="49" fontId="3" fillId="5" borderId="8" xfId="1" applyNumberFormat="1" applyFont="1" applyFill="1" applyBorder="1" applyAlignment="1">
      <alignment horizontal="center"/>
    </xf>
    <xf numFmtId="49" fontId="3" fillId="5" borderId="12" xfId="1" applyNumberFormat="1" applyFont="1" applyFill="1" applyBorder="1" applyAlignment="1">
      <alignment horizontal="center"/>
    </xf>
  </cellXfs>
  <cellStyles count="57">
    <cellStyle name="_4. Бюджетные формы ОАО ГПРГ_Бюджетные формы 2008 план 30.08.07_Форма 9 3 2009 г " xfId="12"/>
    <cellStyle name="_4. Бюджетные формы ОАО ГПРГ_Бюджетные формы 2008 план 31.08.07_Форма 9 3 2009 г " xfId="13"/>
    <cellStyle name="_4. Бюджетные формы ОАО ГПРГ_ЗАТРАТЫ на СТОЯНКУ и МОЙКУ в 2008 г  версия от 12 12 07 " xfId="34"/>
    <cellStyle name="_4. Бюджетные формы ОАО ГПРГ_Форма 9 3 2009 г " xfId="14"/>
    <cellStyle name="_9 4_Форма 9 3 2009 г " xfId="15"/>
    <cellStyle name="_Анализатор_регламент_vr3_Бюджетные формы 2008 план 30.08.07_Форма 9 3 2009 г " xfId="16"/>
    <cellStyle name="_Анализатор_регламент_vr3_Бюджетные формы 2008 план 31.08.07_Форма 9 3 2009 г " xfId="17"/>
    <cellStyle name="_Анализатор_регламент_vr3_Форма 9 3 2009 г " xfId="18"/>
    <cellStyle name="_Бюджетные формы 2008 ГПРГ(ГРО) план год_Форма 9 3 2009 г " xfId="19"/>
    <cellStyle name="_Бюджетные формы 2008 с кооректировкой_Форма 9 3 2009 г " xfId="20"/>
    <cellStyle name="_измененные формы для беляева_Форма 9 3 2009 г " xfId="21"/>
    <cellStyle name="_Остатки ОАО &quot;ЛГОК&quot; " xfId="36"/>
    <cellStyle name="_пл IVкв комплект МГОК 06.10.06 " xfId="37"/>
    <cellStyle name="_Приложение 4_Расшифровки_Форма 9 3 2009 г " xfId="22"/>
    <cellStyle name="_Свод табл доходов на 2005 год_Форма 9 3 2009 г " xfId="23"/>
    <cellStyle name="_Сводный отчет о ДДС_Бюджетные формы 2008 план 30.08.07_Форма 9 3 2009 г " xfId="24"/>
    <cellStyle name="_Сводный отчет о ДДС_Бюджетные формы 2008 план 31.08.07_Форма 9 3 2009 г " xfId="25"/>
    <cellStyle name="_Сводный отчет о ДДС_Форма 9 3 2009 г " xfId="26"/>
    <cellStyle name="_Форма 10 ГРО_ЗАТРАТЫ на СТОЯНКУ и МОЙКУ в 2008 г  версия от 12 12 07 " xfId="35"/>
    <cellStyle name="_Форма 10 ГРО_Форма 9 3 2009 г " xfId="27"/>
    <cellStyle name="_Форма 9 3 2009 г " xfId="28"/>
    <cellStyle name="_Шаблон формы 9 3 ГПРГ план (2)_Форма 9 3 2009 г " xfId="29"/>
    <cellStyle name="_Шаблон формы 9 3 ГПРГ план_Форма 9 3 2009 г " xfId="30"/>
    <cellStyle name="_Шаблон формы 9 3 ГПРГ факт_Форма 9 3 2009 г " xfId="31"/>
    <cellStyle name="Comma [0]" xfId="38"/>
    <cellStyle name="Currency [0]" xfId="39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32"/>
    <cellStyle name="Followed Hyperlink" xfId="40"/>
    <cellStyle name="Hyperlink" xfId="41"/>
    <cellStyle name="Millares [0]_2AV_M_M " xfId="42"/>
    <cellStyle name="Millares_2AV_M_M " xfId="43"/>
    <cellStyle name="Moneda [0]_2AV_M_M " xfId="44"/>
    <cellStyle name="Moneda_2AV_M_M " xfId="45"/>
    <cellStyle name="normal" xfId="46"/>
    <cellStyle name="Normal1" xfId="33"/>
    <cellStyle name="Название" xfId="7" builtinId="15" customBuiltin="1"/>
    <cellStyle name="Название 2" xfId="54"/>
    <cellStyle name="Обычный" xfId="0" builtinId="0" customBuiltin="1"/>
    <cellStyle name="Обычный 2" xfId="1"/>
    <cellStyle name="Обычный 2 2" xfId="3"/>
    <cellStyle name="Обычный 2 3" xfId="49"/>
    <cellStyle name="Обычный 3" xfId="4"/>
    <cellStyle name="Обычный 3 2" xfId="55"/>
    <cellStyle name="Обычный 3 3" xfId="50"/>
    <cellStyle name="Обычный 4" xfId="52"/>
    <cellStyle name="Обычный 41 2" xfId="53"/>
    <cellStyle name="Обычный 41 2 2" xfId="56"/>
    <cellStyle name="Плохой" xfId="8" builtinId="27" customBuiltin="1"/>
    <cellStyle name="Пояснение" xfId="11" builtinId="53" customBuiltin="1"/>
    <cellStyle name="Процентный 4" xfId="5"/>
    <cellStyle name="Связанная ячейка" xfId="9" builtinId="24" customBuiltin="1"/>
    <cellStyle name="Текст предупреждения" xfId="10" builtinId="11" customBuiltin="1"/>
    <cellStyle name="Тысячи [0]_ " xfId="47"/>
    <cellStyle name="Тысячи_ " xfId="48"/>
    <cellStyle name="Финансовый" xfId="6" builtinId="3" customBuiltin="1"/>
    <cellStyle name="Финансовый 2" xfId="2"/>
    <cellStyle name="Финансовый 2 2" xfId="51"/>
  </cellStyles>
  <dxfs count="0"/>
  <tableStyles count="0" defaultTableStyle="TableStyleMedium2" defaultPivotStyle="PivotStyleLight16"/>
  <colors>
    <mruColors>
      <color rgb="FFD0CE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workbookViewId="0">
      <pane xSplit="2" ySplit="10" topLeftCell="C32" activePane="bottomRight" state="frozen"/>
      <selection pane="topRight" activeCell="BD1" sqref="BD1"/>
      <selection pane="bottomLeft" activeCell="A11" sqref="A11"/>
      <selection pane="bottomRight" activeCell="S18" sqref="S18"/>
    </sheetView>
  </sheetViews>
  <sheetFormatPr defaultRowHeight="15" x14ac:dyDescent="0.25"/>
  <cols>
    <col min="1" max="1" width="9.140625" style="51"/>
    <col min="2" max="2" width="66" style="51" customWidth="1"/>
    <col min="3" max="3" width="8.28515625" style="36" customWidth="1"/>
    <col min="4" max="4" width="8.140625" style="36" customWidth="1"/>
    <col min="5" max="5" width="10.7109375" style="39" customWidth="1"/>
    <col min="6" max="6" width="13.28515625" style="36" customWidth="1"/>
    <col min="7" max="7" width="27.140625" style="51" customWidth="1"/>
    <col min="8" max="8" width="8.7109375" style="51" customWidth="1"/>
    <col min="9" max="9" width="16.7109375" style="76" customWidth="1"/>
    <col min="10" max="10" width="10.140625" style="76" customWidth="1"/>
    <col min="11" max="11" width="9.140625" hidden="1" customWidth="1"/>
    <col min="12" max="12" width="0" hidden="1" customWidth="1"/>
    <col min="13" max="13" width="32.85546875" style="13" hidden="1" customWidth="1"/>
    <col min="14" max="14" width="11.42578125" hidden="1" customWidth="1"/>
    <col min="15" max="17" width="0" hidden="1" customWidth="1"/>
    <col min="19" max="19" width="66.85546875" style="25" customWidth="1"/>
  </cols>
  <sheetData>
    <row r="1" spans="1:21" x14ac:dyDescent="0.25">
      <c r="A1" s="45"/>
      <c r="B1" s="45"/>
      <c r="C1" s="43"/>
      <c r="D1" s="43"/>
      <c r="E1" s="33"/>
      <c r="F1" s="43"/>
      <c r="G1" s="45"/>
      <c r="H1" s="45"/>
      <c r="I1" s="52"/>
      <c r="J1" s="53" t="s">
        <v>15</v>
      </c>
    </row>
    <row r="2" spans="1:21" x14ac:dyDescent="0.25">
      <c r="A2" s="45"/>
      <c r="B2" s="45"/>
      <c r="C2" s="43"/>
      <c r="D2" s="43"/>
      <c r="E2" s="33"/>
      <c r="F2" s="43"/>
      <c r="G2" s="45"/>
      <c r="H2" s="45"/>
      <c r="I2" s="52"/>
      <c r="J2" s="53" t="s">
        <v>16</v>
      </c>
    </row>
    <row r="3" spans="1:21" x14ac:dyDescent="0.25">
      <c r="A3" s="45"/>
      <c r="B3" s="45"/>
      <c r="C3" s="43"/>
      <c r="D3" s="43"/>
      <c r="E3" s="33"/>
      <c r="F3" s="43"/>
      <c r="G3" s="45"/>
      <c r="H3" s="45"/>
      <c r="I3" s="52"/>
      <c r="J3" s="53" t="s">
        <v>17</v>
      </c>
    </row>
    <row r="4" spans="1:21" x14ac:dyDescent="0.25">
      <c r="A4" s="44"/>
      <c r="B4" s="44"/>
      <c r="C4" s="41"/>
      <c r="D4" s="41"/>
      <c r="E4" s="32"/>
      <c r="F4" s="41"/>
      <c r="G4" s="44"/>
      <c r="H4" s="44"/>
      <c r="I4" s="54"/>
      <c r="J4" s="54"/>
    </row>
    <row r="5" spans="1:21" ht="21.75" customHeight="1" x14ac:dyDescent="0.25">
      <c r="A5" s="46"/>
      <c r="B5" s="92" t="s">
        <v>14</v>
      </c>
      <c r="C5" s="92"/>
      <c r="D5" s="92"/>
      <c r="E5" s="91" t="s">
        <v>11</v>
      </c>
      <c r="F5" s="91"/>
      <c r="G5" s="91"/>
      <c r="H5" s="91"/>
      <c r="I5" s="59"/>
      <c r="J5" s="55"/>
    </row>
    <row r="6" spans="1:21" x14ac:dyDescent="0.25">
      <c r="A6" s="45"/>
      <c r="B6" s="45"/>
      <c r="C6" s="43"/>
      <c r="D6" s="43"/>
      <c r="E6" s="112" t="s">
        <v>0</v>
      </c>
      <c r="F6" s="112"/>
      <c r="G6" s="112"/>
      <c r="H6" s="112"/>
      <c r="I6" s="52"/>
      <c r="J6" s="52"/>
    </row>
    <row r="7" spans="1:21" ht="15.75" x14ac:dyDescent="0.25">
      <c r="B7" s="92" t="s">
        <v>131</v>
      </c>
      <c r="C7" s="92"/>
      <c r="D7" s="92"/>
      <c r="E7" s="92"/>
      <c r="F7" s="92"/>
      <c r="G7" s="92"/>
      <c r="H7" s="92"/>
      <c r="I7" s="55"/>
      <c r="J7" s="55"/>
    </row>
    <row r="8" spans="1:21" ht="15.75" thickBot="1" x14ac:dyDescent="0.3">
      <c r="A8" s="44"/>
      <c r="B8" s="44"/>
      <c r="C8" s="41"/>
      <c r="D8" s="41"/>
      <c r="E8" s="32"/>
      <c r="F8" s="41"/>
      <c r="G8" s="75"/>
      <c r="H8" s="44"/>
      <c r="I8" s="54"/>
      <c r="J8" s="54"/>
    </row>
    <row r="9" spans="1:21" ht="36" customHeight="1" thickBot="1" x14ac:dyDescent="0.3">
      <c r="A9" s="113" t="s">
        <v>1</v>
      </c>
      <c r="B9" s="113" t="s">
        <v>2</v>
      </c>
      <c r="C9" s="114" t="s">
        <v>3</v>
      </c>
      <c r="D9" s="114"/>
      <c r="E9" s="93" t="s">
        <v>22</v>
      </c>
      <c r="F9" s="94"/>
      <c r="G9" s="95"/>
      <c r="H9" s="113" t="s">
        <v>4</v>
      </c>
      <c r="I9" s="113"/>
      <c r="J9" s="113"/>
    </row>
    <row r="10" spans="1:21" ht="48.75" customHeight="1" thickBot="1" x14ac:dyDescent="0.3">
      <c r="A10" s="113"/>
      <c r="B10" s="113"/>
      <c r="C10" s="31" t="s">
        <v>5</v>
      </c>
      <c r="D10" s="42" t="s">
        <v>6</v>
      </c>
      <c r="E10" s="31" t="s">
        <v>24</v>
      </c>
      <c r="F10" s="31" t="s">
        <v>7</v>
      </c>
      <c r="G10" s="74" t="s">
        <v>23</v>
      </c>
      <c r="H10" s="74" t="s">
        <v>8</v>
      </c>
      <c r="I10" s="74" t="s">
        <v>9</v>
      </c>
      <c r="J10" s="74" t="s">
        <v>10</v>
      </c>
    </row>
    <row r="11" spans="1:21" ht="15.75" thickBot="1" x14ac:dyDescent="0.3">
      <c r="A11" s="47">
        <v>1</v>
      </c>
      <c r="B11" s="47">
        <v>2</v>
      </c>
      <c r="C11" s="34">
        <v>3</v>
      </c>
      <c r="D11" s="37">
        <v>4</v>
      </c>
      <c r="E11" s="40">
        <v>5</v>
      </c>
      <c r="F11" s="34">
        <v>6</v>
      </c>
      <c r="G11" s="58"/>
      <c r="H11" s="58">
        <v>7</v>
      </c>
      <c r="I11" s="57">
        <v>8</v>
      </c>
      <c r="J11" s="57">
        <v>9</v>
      </c>
      <c r="N11" s="24">
        <f>N12+N42</f>
        <v>1153688.77</v>
      </c>
    </row>
    <row r="12" spans="1:21" s="3" customFormat="1" ht="15" customHeight="1" x14ac:dyDescent="0.2">
      <c r="A12" s="60" t="s">
        <v>57</v>
      </c>
      <c r="B12" s="67" t="s">
        <v>19</v>
      </c>
      <c r="C12" s="124"/>
      <c r="D12" s="125"/>
      <c r="E12" s="126"/>
      <c r="F12" s="61">
        <f>F13+F42+F44</f>
        <v>485873.59</v>
      </c>
      <c r="G12" s="66" t="s">
        <v>12</v>
      </c>
      <c r="H12" s="115"/>
      <c r="I12" s="116"/>
      <c r="J12" s="117"/>
      <c r="M12" s="12"/>
      <c r="N12" s="3">
        <f>N40+N41</f>
        <v>973053.49</v>
      </c>
      <c r="S12" s="4"/>
    </row>
    <row r="13" spans="1:21" s="3" customFormat="1" ht="28.5" customHeight="1" x14ac:dyDescent="0.2">
      <c r="A13" s="62" t="s">
        <v>58</v>
      </c>
      <c r="B13" s="7" t="s">
        <v>20</v>
      </c>
      <c r="C13" s="127"/>
      <c r="D13" s="128"/>
      <c r="E13" s="129"/>
      <c r="F13" s="50">
        <f>F41+F40</f>
        <v>440261.54000000004</v>
      </c>
      <c r="G13" s="6" t="s">
        <v>12</v>
      </c>
      <c r="H13" s="118"/>
      <c r="I13" s="119"/>
      <c r="J13" s="120"/>
      <c r="M13" s="12"/>
      <c r="N13" s="21">
        <f>SUM(N15:N39)</f>
        <v>110229.79999999999</v>
      </c>
      <c r="S13" s="4"/>
    </row>
    <row r="14" spans="1:21" s="3" customFormat="1" ht="15" customHeight="1" thickBot="1" x14ac:dyDescent="0.25">
      <c r="A14" s="62" t="s">
        <v>59</v>
      </c>
      <c r="B14" s="7" t="s">
        <v>21</v>
      </c>
      <c r="C14" s="130"/>
      <c r="D14" s="131"/>
      <c r="E14" s="132"/>
      <c r="F14" s="68">
        <f>SUM(F15:F39)</f>
        <v>125770.00000000003</v>
      </c>
      <c r="G14" s="63" t="s">
        <v>25</v>
      </c>
      <c r="H14" s="121"/>
      <c r="I14" s="122"/>
      <c r="J14" s="123"/>
      <c r="M14" s="12"/>
      <c r="S14" s="4"/>
      <c r="T14" s="29"/>
      <c r="U14" s="29"/>
    </row>
    <row r="15" spans="1:21" s="1" customFormat="1" ht="24" thickBot="1" x14ac:dyDescent="0.3">
      <c r="A15" s="48" t="s">
        <v>31</v>
      </c>
      <c r="B15" s="64" t="s">
        <v>85</v>
      </c>
      <c r="C15" s="72" t="s">
        <v>77</v>
      </c>
      <c r="D15" s="72" t="s">
        <v>111</v>
      </c>
      <c r="E15" s="70" t="s">
        <v>12</v>
      </c>
      <c r="F15" s="65">
        <v>4520.67</v>
      </c>
      <c r="G15" s="65" t="s">
        <v>25</v>
      </c>
      <c r="H15" s="73">
        <v>3.4569999999999999</v>
      </c>
      <c r="I15" s="56">
        <v>63</v>
      </c>
      <c r="J15" s="69">
        <v>1</v>
      </c>
      <c r="K15" s="11" t="s">
        <v>110</v>
      </c>
      <c r="L15" s="16" t="s">
        <v>117</v>
      </c>
      <c r="M15" s="17" t="s">
        <v>84</v>
      </c>
      <c r="N15" s="22">
        <v>7692.22</v>
      </c>
      <c r="O15" s="20">
        <v>2021</v>
      </c>
      <c r="P15" s="20">
        <v>2022</v>
      </c>
      <c r="Q15" s="15">
        <v>4.75</v>
      </c>
      <c r="R15" s="8"/>
      <c r="S15" s="26"/>
      <c r="T15" s="8"/>
      <c r="U15" s="30"/>
    </row>
    <row r="16" spans="1:21" s="1" customFormat="1" x14ac:dyDescent="0.25">
      <c r="A16" s="48" t="s">
        <v>32</v>
      </c>
      <c r="B16" s="64" t="s">
        <v>86</v>
      </c>
      <c r="C16" s="49" t="s">
        <v>77</v>
      </c>
      <c r="D16" s="72" t="s">
        <v>111</v>
      </c>
      <c r="E16" s="70" t="s">
        <v>12</v>
      </c>
      <c r="F16" s="65">
        <v>6318.92</v>
      </c>
      <c r="G16" s="65" t="s">
        <v>25</v>
      </c>
      <c r="H16" s="71">
        <v>3.6779999999999999</v>
      </c>
      <c r="I16" s="56">
        <v>63</v>
      </c>
      <c r="J16" s="2">
        <v>1</v>
      </c>
      <c r="K16" s="11" t="s">
        <v>110</v>
      </c>
      <c r="L16" s="16" t="s">
        <v>117</v>
      </c>
      <c r="M16" s="17" t="s">
        <v>79</v>
      </c>
      <c r="N16" s="22">
        <v>2052.4899999999998</v>
      </c>
      <c r="O16" s="20">
        <v>2021</v>
      </c>
      <c r="P16" s="20">
        <v>2022</v>
      </c>
      <c r="Q16" s="15">
        <v>0.79</v>
      </c>
      <c r="R16" s="8"/>
      <c r="S16" s="26"/>
      <c r="T16" s="8"/>
      <c r="U16" s="30"/>
    </row>
    <row r="17" spans="1:21" s="1" customFormat="1" x14ac:dyDescent="0.25">
      <c r="A17" s="48" t="s">
        <v>33</v>
      </c>
      <c r="B17" s="64" t="s">
        <v>87</v>
      </c>
      <c r="C17" s="49" t="s">
        <v>77</v>
      </c>
      <c r="D17" s="49" t="s">
        <v>111</v>
      </c>
      <c r="E17" s="70" t="s">
        <v>12</v>
      </c>
      <c r="F17" s="65">
        <v>1018.17</v>
      </c>
      <c r="G17" s="65" t="s">
        <v>25</v>
      </c>
      <c r="H17" s="71">
        <v>1.0509999999999999</v>
      </c>
      <c r="I17" s="56">
        <v>110.63</v>
      </c>
      <c r="J17" s="2">
        <v>1</v>
      </c>
      <c r="K17" s="11" t="s">
        <v>110</v>
      </c>
      <c r="L17" s="16" t="s">
        <v>117</v>
      </c>
      <c r="M17" s="17" t="s">
        <v>80</v>
      </c>
      <c r="N17" s="22">
        <v>2963.34</v>
      </c>
      <c r="O17" s="20">
        <v>2021</v>
      </c>
      <c r="P17" s="20">
        <v>2022</v>
      </c>
      <c r="Q17" s="15">
        <v>1.01</v>
      </c>
      <c r="R17" s="8"/>
      <c r="S17" s="26"/>
      <c r="T17" s="8"/>
      <c r="U17" s="30"/>
    </row>
    <row r="18" spans="1:21" s="1" customFormat="1" x14ac:dyDescent="0.25">
      <c r="A18" s="48" t="s">
        <v>34</v>
      </c>
      <c r="B18" s="64" t="s">
        <v>88</v>
      </c>
      <c r="C18" s="38" t="s">
        <v>77</v>
      </c>
      <c r="D18" s="49" t="s">
        <v>111</v>
      </c>
      <c r="E18" s="70" t="s">
        <v>12</v>
      </c>
      <c r="F18" s="65">
        <v>1255.42</v>
      </c>
      <c r="G18" s="65" t="s">
        <v>25</v>
      </c>
      <c r="H18" s="71">
        <v>0.77400000000000002</v>
      </c>
      <c r="I18" s="56" t="s">
        <v>120</v>
      </c>
      <c r="J18" s="2"/>
      <c r="K18" s="11" t="s">
        <v>110</v>
      </c>
      <c r="L18" s="16" t="s">
        <v>117</v>
      </c>
      <c r="M18" s="17" t="s">
        <v>81</v>
      </c>
      <c r="N18" s="22">
        <v>1993.97</v>
      </c>
      <c r="O18" s="20">
        <v>2021</v>
      </c>
      <c r="P18" s="20">
        <v>2022</v>
      </c>
      <c r="Q18" s="15">
        <v>0.02</v>
      </c>
      <c r="R18" s="8"/>
      <c r="S18" s="26"/>
      <c r="T18" s="8"/>
      <c r="U18" s="30"/>
    </row>
    <row r="19" spans="1:21" s="1" customFormat="1" x14ac:dyDescent="0.25">
      <c r="A19" s="48" t="s">
        <v>35</v>
      </c>
      <c r="B19" s="64" t="s">
        <v>89</v>
      </c>
      <c r="C19" s="38" t="s">
        <v>77</v>
      </c>
      <c r="D19" s="49" t="s">
        <v>111</v>
      </c>
      <c r="E19" s="70" t="s">
        <v>12</v>
      </c>
      <c r="F19" s="65">
        <v>2125.21</v>
      </c>
      <c r="G19" s="65" t="s">
        <v>25</v>
      </c>
      <c r="H19" s="71">
        <v>1.645</v>
      </c>
      <c r="I19" s="49" t="s">
        <v>121</v>
      </c>
      <c r="J19" s="2"/>
      <c r="K19" s="11" t="s">
        <v>110</v>
      </c>
      <c r="L19" s="16" t="s">
        <v>117</v>
      </c>
      <c r="M19" s="17" t="s">
        <v>82</v>
      </c>
      <c r="N19" s="22">
        <v>1199.82</v>
      </c>
      <c r="O19" s="20">
        <v>2021</v>
      </c>
      <c r="P19" s="20">
        <v>2022</v>
      </c>
      <c r="Q19" s="15">
        <v>0.01</v>
      </c>
      <c r="R19" s="8"/>
      <c r="S19" s="26"/>
      <c r="T19" s="8"/>
      <c r="U19" s="30"/>
    </row>
    <row r="20" spans="1:21" s="1" customFormat="1" x14ac:dyDescent="0.25">
      <c r="A20" s="48" t="s">
        <v>36</v>
      </c>
      <c r="B20" s="64" t="s">
        <v>118</v>
      </c>
      <c r="C20" s="49" t="s">
        <v>77</v>
      </c>
      <c r="D20" s="49" t="s">
        <v>111</v>
      </c>
      <c r="E20" s="70" t="s">
        <v>12</v>
      </c>
      <c r="F20" s="65">
        <v>3035.9</v>
      </c>
      <c r="G20" s="65" t="s">
        <v>25</v>
      </c>
      <c r="H20" s="71">
        <v>1.92</v>
      </c>
      <c r="I20" s="49" t="s">
        <v>112</v>
      </c>
      <c r="J20" s="2"/>
      <c r="K20" s="11" t="s">
        <v>110</v>
      </c>
      <c r="L20" s="16" t="s">
        <v>117</v>
      </c>
      <c r="M20" s="17" t="s">
        <v>83</v>
      </c>
      <c r="N20" s="22">
        <v>5248.01</v>
      </c>
      <c r="O20" s="20">
        <v>2021</v>
      </c>
      <c r="P20" s="20">
        <v>2022</v>
      </c>
      <c r="Q20" s="15">
        <v>2.75</v>
      </c>
      <c r="R20" s="8"/>
      <c r="S20" s="26"/>
      <c r="T20" s="8"/>
      <c r="U20" s="30"/>
    </row>
    <row r="21" spans="1:21" s="1" customFormat="1" ht="34.5" x14ac:dyDescent="0.25">
      <c r="A21" s="48" t="s">
        <v>37</v>
      </c>
      <c r="B21" s="64" t="s">
        <v>91</v>
      </c>
      <c r="C21" s="49" t="s">
        <v>77</v>
      </c>
      <c r="D21" s="49" t="s">
        <v>111</v>
      </c>
      <c r="E21" s="70" t="s">
        <v>12</v>
      </c>
      <c r="F21" s="65">
        <v>10439.25</v>
      </c>
      <c r="G21" s="65" t="s">
        <v>25</v>
      </c>
      <c r="H21" s="71">
        <v>7.2729999999999997</v>
      </c>
      <c r="I21" s="56" t="s">
        <v>133</v>
      </c>
      <c r="J21" s="2">
        <v>1</v>
      </c>
      <c r="K21" s="11" t="s">
        <v>110</v>
      </c>
      <c r="L21" s="16" t="s">
        <v>117</v>
      </c>
      <c r="M21" s="17" t="s">
        <v>78</v>
      </c>
      <c r="N21" s="22">
        <v>32465.599999999999</v>
      </c>
      <c r="O21" s="20">
        <v>2021</v>
      </c>
      <c r="P21" s="20">
        <v>2022</v>
      </c>
      <c r="Q21" s="15">
        <v>18.96</v>
      </c>
      <c r="R21" s="8"/>
      <c r="S21" s="26"/>
      <c r="T21" s="8"/>
      <c r="U21" s="30"/>
    </row>
    <row r="22" spans="1:21" s="1" customFormat="1" ht="34.5" customHeight="1" x14ac:dyDescent="0.25">
      <c r="A22" s="86" t="s">
        <v>38</v>
      </c>
      <c r="B22" s="84" t="s">
        <v>92</v>
      </c>
      <c r="C22" s="85" t="s">
        <v>77</v>
      </c>
      <c r="D22" s="49" t="s">
        <v>111</v>
      </c>
      <c r="E22" s="70" t="s">
        <v>12</v>
      </c>
      <c r="F22" s="65">
        <v>9444.08</v>
      </c>
      <c r="G22" s="65" t="s">
        <v>25</v>
      </c>
      <c r="H22" s="71">
        <v>4.3330000000000002</v>
      </c>
      <c r="I22" s="49" t="s">
        <v>122</v>
      </c>
      <c r="J22" s="2">
        <v>1</v>
      </c>
      <c r="K22" s="11" t="s">
        <v>110</v>
      </c>
      <c r="L22" s="16" t="s">
        <v>117</v>
      </c>
      <c r="M22" s="17" t="s">
        <v>67</v>
      </c>
      <c r="N22" s="22">
        <v>4096.68</v>
      </c>
      <c r="O22" s="20">
        <v>2021</v>
      </c>
      <c r="P22" s="20">
        <v>2022</v>
      </c>
      <c r="Q22" s="15">
        <v>1.61</v>
      </c>
      <c r="R22" s="8"/>
      <c r="S22" s="26"/>
      <c r="T22" s="8"/>
      <c r="U22" s="30"/>
    </row>
    <row r="23" spans="1:21" s="1" customFormat="1" ht="23.25" x14ac:dyDescent="0.25">
      <c r="A23" s="86" t="s">
        <v>39</v>
      </c>
      <c r="B23" s="84" t="s">
        <v>93</v>
      </c>
      <c r="C23" s="35" t="s">
        <v>77</v>
      </c>
      <c r="D23" s="49" t="s">
        <v>111</v>
      </c>
      <c r="E23" s="70" t="s">
        <v>12</v>
      </c>
      <c r="F23" s="65">
        <v>6438.59</v>
      </c>
      <c r="G23" s="65" t="s">
        <v>25</v>
      </c>
      <c r="H23" s="71">
        <v>4.68</v>
      </c>
      <c r="I23" s="56" t="s">
        <v>134</v>
      </c>
      <c r="J23" s="2">
        <v>1</v>
      </c>
      <c r="K23" s="11" t="s">
        <v>110</v>
      </c>
      <c r="L23" s="16" t="s">
        <v>117</v>
      </c>
      <c r="M23" s="17" t="s">
        <v>65</v>
      </c>
      <c r="N23" s="22">
        <v>5668.75</v>
      </c>
      <c r="O23" s="20">
        <v>2021</v>
      </c>
      <c r="P23" s="20">
        <v>2022</v>
      </c>
      <c r="Q23" s="15">
        <v>2.14</v>
      </c>
      <c r="R23" s="8"/>
      <c r="S23" s="26"/>
      <c r="T23" s="8"/>
      <c r="U23" s="30"/>
    </row>
    <row r="24" spans="1:21" s="1" customFormat="1" ht="23.25" x14ac:dyDescent="0.25">
      <c r="A24" s="86" t="s">
        <v>40</v>
      </c>
      <c r="B24" s="84" t="s">
        <v>94</v>
      </c>
      <c r="C24" s="35" t="s">
        <v>77</v>
      </c>
      <c r="D24" s="49" t="s">
        <v>111</v>
      </c>
      <c r="E24" s="70" t="s">
        <v>12</v>
      </c>
      <c r="F24" s="65">
        <v>4429.8599999999997</v>
      </c>
      <c r="G24" s="65" t="s">
        <v>25</v>
      </c>
      <c r="H24" s="71">
        <v>2.2320000000000002</v>
      </c>
      <c r="I24" s="56" t="s">
        <v>123</v>
      </c>
      <c r="J24" s="2"/>
      <c r="K24" s="11" t="s">
        <v>110</v>
      </c>
      <c r="L24" s="16" t="s">
        <v>117</v>
      </c>
      <c r="M24" s="17" t="s">
        <v>72</v>
      </c>
      <c r="N24" s="22">
        <v>1824.5</v>
      </c>
      <c r="O24" s="20">
        <v>2021</v>
      </c>
      <c r="P24" s="20">
        <v>2022</v>
      </c>
      <c r="Q24" s="15">
        <v>1.43</v>
      </c>
      <c r="R24" s="8"/>
      <c r="S24" s="26"/>
      <c r="T24" s="8"/>
      <c r="U24" s="30"/>
    </row>
    <row r="25" spans="1:21" s="1" customFormat="1" x14ac:dyDescent="0.25">
      <c r="A25" s="86" t="s">
        <v>41</v>
      </c>
      <c r="B25" s="84" t="s">
        <v>95</v>
      </c>
      <c r="C25" s="85" t="s">
        <v>77</v>
      </c>
      <c r="D25" s="49" t="s">
        <v>111</v>
      </c>
      <c r="E25" s="70" t="s">
        <v>12</v>
      </c>
      <c r="F25" s="65">
        <v>4030.17</v>
      </c>
      <c r="G25" s="65" t="s">
        <v>25</v>
      </c>
      <c r="H25" s="78">
        <v>1.9019999999999999</v>
      </c>
      <c r="I25" s="56" t="s">
        <v>124</v>
      </c>
      <c r="J25" s="2">
        <v>1</v>
      </c>
      <c r="K25" s="11" t="s">
        <v>110</v>
      </c>
      <c r="L25" s="16" t="s">
        <v>117</v>
      </c>
      <c r="M25" s="17" t="s">
        <v>74</v>
      </c>
      <c r="N25" s="22">
        <v>6143.96</v>
      </c>
      <c r="O25" s="20">
        <v>2021</v>
      </c>
      <c r="P25" s="20">
        <v>2022</v>
      </c>
      <c r="Q25" s="15">
        <v>4.01</v>
      </c>
      <c r="R25" s="8"/>
      <c r="S25" s="26"/>
      <c r="T25" s="8"/>
      <c r="U25" s="30"/>
    </row>
    <row r="26" spans="1:21" s="1" customFormat="1" ht="23.25" x14ac:dyDescent="0.25">
      <c r="A26" s="86" t="s">
        <v>42</v>
      </c>
      <c r="B26" s="84" t="s">
        <v>96</v>
      </c>
      <c r="C26" s="85" t="s">
        <v>77</v>
      </c>
      <c r="D26" s="49" t="s">
        <v>111</v>
      </c>
      <c r="E26" s="70" t="s">
        <v>12</v>
      </c>
      <c r="F26" s="65">
        <v>13913.97</v>
      </c>
      <c r="G26" s="65" t="s">
        <v>25</v>
      </c>
      <c r="H26" s="78">
        <v>15.785</v>
      </c>
      <c r="I26" s="56" t="s">
        <v>125</v>
      </c>
      <c r="J26" s="2">
        <v>1</v>
      </c>
      <c r="K26" s="11" t="s">
        <v>110</v>
      </c>
      <c r="L26" s="16" t="s">
        <v>117</v>
      </c>
      <c r="M26" s="17" t="s">
        <v>69</v>
      </c>
      <c r="N26" s="22">
        <v>3925.7</v>
      </c>
      <c r="O26" s="20">
        <v>2021</v>
      </c>
      <c r="P26" s="20">
        <v>2022</v>
      </c>
      <c r="Q26" s="15">
        <v>2.78</v>
      </c>
      <c r="R26" s="8"/>
      <c r="S26" s="26"/>
      <c r="T26" s="8"/>
      <c r="U26" s="30"/>
    </row>
    <row r="27" spans="1:21" s="1" customFormat="1" ht="23.25" x14ac:dyDescent="0.25">
      <c r="A27" s="86" t="s">
        <v>43</v>
      </c>
      <c r="B27" s="84" t="s">
        <v>97</v>
      </c>
      <c r="C27" s="85" t="s">
        <v>77</v>
      </c>
      <c r="D27" s="49" t="s">
        <v>111</v>
      </c>
      <c r="E27" s="70" t="s">
        <v>12</v>
      </c>
      <c r="F27" s="65">
        <v>2827.28</v>
      </c>
      <c r="G27" s="65" t="s">
        <v>25</v>
      </c>
      <c r="H27" s="78">
        <v>1.8169999999999999</v>
      </c>
      <c r="I27" s="56" t="s">
        <v>13</v>
      </c>
      <c r="J27" s="2"/>
      <c r="K27" s="11" t="s">
        <v>110</v>
      </c>
      <c r="L27" s="16" t="s">
        <v>117</v>
      </c>
      <c r="M27" s="17" t="s">
        <v>70</v>
      </c>
      <c r="N27" s="22">
        <v>3320.62</v>
      </c>
      <c r="O27" s="20">
        <v>2021</v>
      </c>
      <c r="P27" s="20">
        <v>2022</v>
      </c>
      <c r="Q27" s="15">
        <v>1.3</v>
      </c>
      <c r="R27" s="8"/>
      <c r="S27" s="26"/>
      <c r="T27" s="8"/>
      <c r="U27" s="30"/>
    </row>
    <row r="28" spans="1:21" s="1" customFormat="1" ht="23.25" x14ac:dyDescent="0.25">
      <c r="A28" s="86" t="s">
        <v>44</v>
      </c>
      <c r="B28" s="84" t="s">
        <v>98</v>
      </c>
      <c r="C28" s="35" t="s">
        <v>77</v>
      </c>
      <c r="D28" s="49" t="s">
        <v>111</v>
      </c>
      <c r="E28" s="70" t="s">
        <v>12</v>
      </c>
      <c r="F28" s="65">
        <v>4930.1000000000004</v>
      </c>
      <c r="G28" s="65" t="s">
        <v>25</v>
      </c>
      <c r="H28" s="78">
        <v>3.0619999999999998</v>
      </c>
      <c r="I28" s="56" t="s">
        <v>75</v>
      </c>
      <c r="J28" s="2"/>
      <c r="K28" s="11" t="s">
        <v>110</v>
      </c>
      <c r="L28" s="16" t="s">
        <v>117</v>
      </c>
      <c r="M28" s="17" t="s">
        <v>64</v>
      </c>
      <c r="N28" s="22">
        <v>7098.46</v>
      </c>
      <c r="O28" s="20">
        <v>2021</v>
      </c>
      <c r="P28" s="20">
        <v>2022</v>
      </c>
      <c r="Q28" s="18">
        <v>3.85</v>
      </c>
      <c r="R28" s="8"/>
      <c r="S28" s="26"/>
      <c r="T28" s="8"/>
      <c r="U28" s="30"/>
    </row>
    <row r="29" spans="1:21" s="1" customFormat="1" ht="23.25" x14ac:dyDescent="0.25">
      <c r="A29" s="86" t="s">
        <v>45</v>
      </c>
      <c r="B29" s="84" t="s">
        <v>99</v>
      </c>
      <c r="C29" s="35" t="s">
        <v>77</v>
      </c>
      <c r="D29" s="49" t="s">
        <v>111</v>
      </c>
      <c r="E29" s="70" t="s">
        <v>12</v>
      </c>
      <c r="F29" s="65">
        <v>9272.2999999999993</v>
      </c>
      <c r="G29" s="65" t="s">
        <v>25</v>
      </c>
      <c r="H29" s="78">
        <v>5.1980000000000004</v>
      </c>
      <c r="I29" s="56" t="s">
        <v>76</v>
      </c>
      <c r="J29" s="2">
        <v>1</v>
      </c>
      <c r="K29" s="11" t="s">
        <v>110</v>
      </c>
      <c r="L29" s="16" t="s">
        <v>117</v>
      </c>
      <c r="M29" s="17" t="s">
        <v>66</v>
      </c>
      <c r="N29" s="22">
        <v>8119.56</v>
      </c>
      <c r="O29" s="20">
        <v>2021</v>
      </c>
      <c r="P29" s="20">
        <v>2022</v>
      </c>
      <c r="Q29" s="15">
        <v>3.61</v>
      </c>
      <c r="R29" s="8"/>
      <c r="S29" s="26"/>
      <c r="T29" s="8"/>
      <c r="U29" s="30"/>
    </row>
    <row r="30" spans="1:21" s="1" customFormat="1" ht="23.25" x14ac:dyDescent="0.25">
      <c r="A30" s="86" t="s">
        <v>46</v>
      </c>
      <c r="B30" s="84" t="s">
        <v>100</v>
      </c>
      <c r="C30" s="35" t="s">
        <v>77</v>
      </c>
      <c r="D30" s="49" t="s">
        <v>111</v>
      </c>
      <c r="E30" s="70" t="s">
        <v>12</v>
      </c>
      <c r="F30" s="65">
        <v>641.38</v>
      </c>
      <c r="G30" s="65" t="s">
        <v>25</v>
      </c>
      <c r="H30" s="78">
        <v>0.5</v>
      </c>
      <c r="I30" s="56">
        <v>90</v>
      </c>
      <c r="J30" s="2"/>
      <c r="K30" s="11" t="s">
        <v>110</v>
      </c>
      <c r="L30" s="16" t="s">
        <v>117</v>
      </c>
      <c r="M30" s="17" t="s">
        <v>73</v>
      </c>
      <c r="N30" s="22">
        <v>2599.4499999999998</v>
      </c>
      <c r="O30" s="20">
        <v>2021</v>
      </c>
      <c r="P30" s="20">
        <v>2022</v>
      </c>
      <c r="Q30" s="15">
        <v>1.3</v>
      </c>
      <c r="R30" s="8"/>
      <c r="S30" s="26"/>
      <c r="T30" s="8"/>
      <c r="U30" s="8"/>
    </row>
    <row r="31" spans="1:21" s="1" customFormat="1" ht="23.25" x14ac:dyDescent="0.25">
      <c r="A31" s="86" t="s">
        <v>47</v>
      </c>
      <c r="B31" s="84" t="s">
        <v>101</v>
      </c>
      <c r="C31" s="35" t="s">
        <v>77</v>
      </c>
      <c r="D31" s="49" t="s">
        <v>111</v>
      </c>
      <c r="E31" s="70" t="s">
        <v>12</v>
      </c>
      <c r="F31" s="65">
        <v>9332</v>
      </c>
      <c r="G31" s="65" t="s">
        <v>25</v>
      </c>
      <c r="H31" s="78">
        <v>6.63</v>
      </c>
      <c r="I31" s="56" t="s">
        <v>112</v>
      </c>
      <c r="J31" s="2">
        <v>1</v>
      </c>
      <c r="K31" s="11" t="s">
        <v>110</v>
      </c>
      <c r="L31" s="16" t="s">
        <v>117</v>
      </c>
      <c r="M31" s="17" t="s">
        <v>68</v>
      </c>
      <c r="N31" s="22">
        <v>6190.24</v>
      </c>
      <c r="O31" s="20">
        <v>2021</v>
      </c>
      <c r="P31" s="20">
        <v>2022</v>
      </c>
      <c r="Q31" s="15">
        <v>2.74</v>
      </c>
      <c r="R31" s="8"/>
      <c r="S31" s="26"/>
      <c r="T31" s="8"/>
      <c r="U31" s="30"/>
    </row>
    <row r="32" spans="1:21" s="1" customFormat="1" ht="23.25" x14ac:dyDescent="0.25">
      <c r="A32" s="86" t="s">
        <v>48</v>
      </c>
      <c r="B32" s="84" t="s">
        <v>102</v>
      </c>
      <c r="C32" s="85" t="s">
        <v>77</v>
      </c>
      <c r="D32" s="49" t="s">
        <v>111</v>
      </c>
      <c r="E32" s="70" t="s">
        <v>12</v>
      </c>
      <c r="F32" s="65">
        <v>1231.57</v>
      </c>
      <c r="G32" s="65" t="s">
        <v>25</v>
      </c>
      <c r="H32" s="78">
        <v>0.81299999999999994</v>
      </c>
      <c r="I32" s="56" t="s">
        <v>125</v>
      </c>
      <c r="J32" s="2"/>
      <c r="K32" s="11" t="s">
        <v>110</v>
      </c>
      <c r="L32" s="16" t="s">
        <v>117</v>
      </c>
      <c r="M32" s="17" t="s">
        <v>115</v>
      </c>
      <c r="N32" s="22">
        <v>1000</v>
      </c>
      <c r="O32" s="20">
        <v>2021</v>
      </c>
      <c r="P32" s="20">
        <v>2022</v>
      </c>
      <c r="Q32" s="15">
        <v>5.92</v>
      </c>
      <c r="R32" s="8"/>
      <c r="S32" s="26"/>
      <c r="T32" s="8"/>
      <c r="U32" s="30"/>
    </row>
    <row r="33" spans="1:21" s="1" customFormat="1" ht="23.25" x14ac:dyDescent="0.25">
      <c r="A33" s="86" t="s">
        <v>49</v>
      </c>
      <c r="B33" s="77" t="s">
        <v>103</v>
      </c>
      <c r="C33" s="85" t="s">
        <v>77</v>
      </c>
      <c r="D33" s="49" t="s">
        <v>111</v>
      </c>
      <c r="E33" s="70" t="s">
        <v>12</v>
      </c>
      <c r="F33" s="65">
        <v>1359.37</v>
      </c>
      <c r="G33" s="65" t="s">
        <v>25</v>
      </c>
      <c r="H33" s="78">
        <v>0.77900000000000003</v>
      </c>
      <c r="I33" s="56" t="s">
        <v>126</v>
      </c>
      <c r="J33" s="2"/>
      <c r="K33" s="12" t="s">
        <v>109</v>
      </c>
      <c r="L33" s="18" t="s">
        <v>116</v>
      </c>
      <c r="M33" s="19" t="s">
        <v>85</v>
      </c>
      <c r="N33" s="16">
        <v>841.43</v>
      </c>
      <c r="O33" s="15">
        <v>2022</v>
      </c>
      <c r="P33" s="8"/>
      <c r="Q33" s="8"/>
      <c r="R33" s="8"/>
      <c r="S33" s="26"/>
      <c r="T33" s="8"/>
      <c r="U33" s="30"/>
    </row>
    <row r="34" spans="1:21" s="1" customFormat="1" ht="24" x14ac:dyDescent="0.25">
      <c r="A34" s="86" t="s">
        <v>50</v>
      </c>
      <c r="B34" s="77" t="s">
        <v>104</v>
      </c>
      <c r="C34" s="85" t="s">
        <v>77</v>
      </c>
      <c r="D34" s="49" t="s">
        <v>111</v>
      </c>
      <c r="E34" s="70" t="s">
        <v>12</v>
      </c>
      <c r="F34" s="65">
        <v>4315.6000000000004</v>
      </c>
      <c r="G34" s="65" t="s">
        <v>25</v>
      </c>
      <c r="H34" s="78">
        <v>2.2909999999999999</v>
      </c>
      <c r="I34" s="56" t="s">
        <v>130</v>
      </c>
      <c r="J34" s="2">
        <v>1</v>
      </c>
      <c r="K34" s="12" t="s">
        <v>109</v>
      </c>
      <c r="L34" s="18" t="s">
        <v>116</v>
      </c>
      <c r="M34" s="19" t="s">
        <v>86</v>
      </c>
      <c r="N34" s="23">
        <v>1000</v>
      </c>
      <c r="O34" s="15">
        <v>2022</v>
      </c>
      <c r="P34" s="8"/>
      <c r="Q34" s="8"/>
      <c r="R34" s="8"/>
      <c r="S34" s="26"/>
      <c r="T34" s="8"/>
      <c r="U34" s="30"/>
    </row>
    <row r="35" spans="1:21" s="1" customFormat="1" ht="24" x14ac:dyDescent="0.25">
      <c r="A35" s="86" t="s">
        <v>51</v>
      </c>
      <c r="B35" s="77" t="s">
        <v>105</v>
      </c>
      <c r="C35" s="85" t="s">
        <v>77</v>
      </c>
      <c r="D35" s="49" t="s">
        <v>111</v>
      </c>
      <c r="E35" s="70" t="s">
        <v>12</v>
      </c>
      <c r="F35" s="65">
        <v>12217.67</v>
      </c>
      <c r="G35" s="65" t="s">
        <v>25</v>
      </c>
      <c r="H35" s="78">
        <v>7.5860000000000003</v>
      </c>
      <c r="I35" s="56" t="s">
        <v>129</v>
      </c>
      <c r="J35" s="2">
        <v>1</v>
      </c>
      <c r="K35" s="12" t="s">
        <v>109</v>
      </c>
      <c r="L35" s="18" t="s">
        <v>116</v>
      </c>
      <c r="M35" s="19" t="s">
        <v>91</v>
      </c>
      <c r="N35" s="23">
        <v>3135</v>
      </c>
      <c r="O35" s="15">
        <v>2022</v>
      </c>
      <c r="P35" s="8"/>
      <c r="Q35" s="8"/>
      <c r="R35" s="8"/>
      <c r="S35" s="26"/>
      <c r="T35" s="8"/>
      <c r="U35" s="30"/>
    </row>
    <row r="36" spans="1:21" s="1" customFormat="1" ht="23.25" x14ac:dyDescent="0.25">
      <c r="A36" s="86" t="s">
        <v>52</v>
      </c>
      <c r="B36" s="77" t="s">
        <v>106</v>
      </c>
      <c r="C36" s="85" t="s">
        <v>77</v>
      </c>
      <c r="D36" s="49" t="s">
        <v>111</v>
      </c>
      <c r="E36" s="70" t="s">
        <v>12</v>
      </c>
      <c r="F36" s="65">
        <v>1238.67</v>
      </c>
      <c r="G36" s="65" t="s">
        <v>25</v>
      </c>
      <c r="H36" s="78">
        <v>0.90600000000000003</v>
      </c>
      <c r="I36" s="56" t="s">
        <v>127</v>
      </c>
      <c r="J36" s="2"/>
      <c r="K36" s="12" t="s">
        <v>109</v>
      </c>
      <c r="L36" s="18" t="s">
        <v>116</v>
      </c>
      <c r="M36" s="19" t="s">
        <v>87</v>
      </c>
      <c r="N36" s="16">
        <v>500</v>
      </c>
      <c r="O36" s="15">
        <v>2022</v>
      </c>
      <c r="P36" s="8"/>
      <c r="Q36" s="8"/>
      <c r="R36" s="8"/>
      <c r="S36" s="26"/>
      <c r="T36" s="8"/>
      <c r="U36" s="30"/>
    </row>
    <row r="37" spans="1:21" s="1" customFormat="1" ht="24" x14ac:dyDescent="0.25">
      <c r="A37" s="86" t="s">
        <v>53</v>
      </c>
      <c r="B37" s="77" t="s">
        <v>107</v>
      </c>
      <c r="C37" s="85" t="s">
        <v>77</v>
      </c>
      <c r="D37" s="49" t="s">
        <v>111</v>
      </c>
      <c r="E37" s="70" t="s">
        <v>12</v>
      </c>
      <c r="F37" s="65">
        <v>7735.21</v>
      </c>
      <c r="G37" s="65" t="s">
        <v>25</v>
      </c>
      <c r="H37" s="78">
        <v>4.5730000000000004</v>
      </c>
      <c r="I37" s="56" t="s">
        <v>128</v>
      </c>
      <c r="J37" s="2"/>
      <c r="K37" s="12" t="s">
        <v>109</v>
      </c>
      <c r="L37" s="18" t="s">
        <v>116</v>
      </c>
      <c r="M37" s="19" t="s">
        <v>88</v>
      </c>
      <c r="N37" s="16">
        <v>300</v>
      </c>
      <c r="O37" s="15">
        <v>2022</v>
      </c>
      <c r="P37" s="8"/>
      <c r="Q37" s="8"/>
      <c r="R37" s="8"/>
      <c r="S37" s="26"/>
      <c r="T37" s="8"/>
      <c r="U37" s="30"/>
    </row>
    <row r="38" spans="1:21" s="1" customFormat="1" ht="23.25" x14ac:dyDescent="0.25">
      <c r="A38" s="86" t="s">
        <v>54</v>
      </c>
      <c r="B38" s="77" t="s">
        <v>108</v>
      </c>
      <c r="C38" s="85" t="s">
        <v>77</v>
      </c>
      <c r="D38" s="49" t="s">
        <v>111</v>
      </c>
      <c r="E38" s="70" t="s">
        <v>12</v>
      </c>
      <c r="F38" s="65">
        <v>3198.64</v>
      </c>
      <c r="G38" s="65" t="s">
        <v>25</v>
      </c>
      <c r="H38" s="78">
        <v>2.41</v>
      </c>
      <c r="I38" s="56" t="s">
        <v>75</v>
      </c>
      <c r="J38" s="2"/>
      <c r="K38" s="12" t="s">
        <v>109</v>
      </c>
      <c r="L38" s="18" t="s">
        <v>116</v>
      </c>
      <c r="M38" s="19" t="s">
        <v>89</v>
      </c>
      <c r="N38" s="16">
        <v>500</v>
      </c>
      <c r="O38" s="15">
        <v>2022</v>
      </c>
      <c r="P38" s="8"/>
      <c r="Q38" s="8"/>
      <c r="R38" s="8"/>
      <c r="S38" s="26"/>
      <c r="T38" s="8"/>
      <c r="U38" s="30"/>
    </row>
    <row r="39" spans="1:21" s="1" customFormat="1" ht="24" thickBot="1" x14ac:dyDescent="0.3">
      <c r="A39" s="86" t="s">
        <v>55</v>
      </c>
      <c r="B39" s="77" t="s">
        <v>71</v>
      </c>
      <c r="C39" s="85" t="s">
        <v>111</v>
      </c>
      <c r="D39" s="49" t="s">
        <v>114</v>
      </c>
      <c r="E39" s="70" t="s">
        <v>12</v>
      </c>
      <c r="F39" s="65">
        <v>500</v>
      </c>
      <c r="G39" s="65" t="s">
        <v>25</v>
      </c>
      <c r="H39" s="78">
        <v>6.6</v>
      </c>
      <c r="I39" s="56" t="s">
        <v>119</v>
      </c>
      <c r="J39" s="2">
        <v>1</v>
      </c>
      <c r="K39" s="12" t="s">
        <v>109</v>
      </c>
      <c r="L39" s="18" t="s">
        <v>116</v>
      </c>
      <c r="M39" s="19" t="s">
        <v>90</v>
      </c>
      <c r="N39" s="16">
        <v>350</v>
      </c>
      <c r="O39" s="15">
        <v>2022</v>
      </c>
      <c r="P39" s="8"/>
      <c r="Q39" s="8"/>
      <c r="R39" s="8"/>
      <c r="S39" s="27"/>
      <c r="T39" s="8"/>
      <c r="U39" s="8"/>
    </row>
    <row r="40" spans="1:21" s="3" customFormat="1" ht="66" customHeight="1" x14ac:dyDescent="0.2">
      <c r="A40" s="83" t="s">
        <v>18</v>
      </c>
      <c r="B40" s="10" t="s">
        <v>56</v>
      </c>
      <c r="C40" s="96"/>
      <c r="D40" s="97"/>
      <c r="E40" s="98"/>
      <c r="F40" s="50">
        <f>101941.78+125770+113000</f>
        <v>340711.78</v>
      </c>
      <c r="G40" s="82" t="s">
        <v>113</v>
      </c>
      <c r="H40" s="103"/>
      <c r="I40" s="104"/>
      <c r="J40" s="105"/>
      <c r="M40" s="12"/>
      <c r="N40" s="3">
        <f>684567.23+22166.63</f>
        <v>706733.86</v>
      </c>
      <c r="S40" s="4"/>
    </row>
    <row r="41" spans="1:21" s="3" customFormat="1" ht="33" customHeight="1" x14ac:dyDescent="0.2">
      <c r="A41" s="83" t="s">
        <v>60</v>
      </c>
      <c r="B41" s="10" t="s">
        <v>26</v>
      </c>
      <c r="C41" s="99"/>
      <c r="D41" s="100"/>
      <c r="E41" s="101"/>
      <c r="F41" s="68">
        <f>74555.93+18043.22+6950.61</f>
        <v>99549.759999999995</v>
      </c>
      <c r="G41" s="68" t="s">
        <v>132</v>
      </c>
      <c r="H41" s="106"/>
      <c r="I41" s="107"/>
      <c r="J41" s="108"/>
      <c r="M41" s="12"/>
      <c r="N41" s="3">
        <f>248305.95+18013.68</f>
        <v>266319.63</v>
      </c>
      <c r="S41" s="4"/>
    </row>
    <row r="42" spans="1:21" s="3" customFormat="1" ht="15" customHeight="1" x14ac:dyDescent="0.2">
      <c r="A42" s="9" t="s">
        <v>61</v>
      </c>
      <c r="B42" s="81" t="s">
        <v>29</v>
      </c>
      <c r="C42" s="99"/>
      <c r="D42" s="100"/>
      <c r="E42" s="101"/>
      <c r="F42" s="50">
        <v>45612.05</v>
      </c>
      <c r="G42" s="68" t="s">
        <v>30</v>
      </c>
      <c r="H42" s="106"/>
      <c r="I42" s="107"/>
      <c r="J42" s="108"/>
      <c r="K42" s="4"/>
      <c r="M42" s="12"/>
      <c r="N42" s="21">
        <v>180635.28</v>
      </c>
      <c r="S42" s="4"/>
    </row>
    <row r="43" spans="1:21" s="5" customFormat="1" ht="18" customHeight="1" x14ac:dyDescent="0.25">
      <c r="A43" s="83" t="s">
        <v>62</v>
      </c>
      <c r="B43" s="80" t="s">
        <v>27</v>
      </c>
      <c r="C43" s="99"/>
      <c r="D43" s="100"/>
      <c r="E43" s="101"/>
      <c r="F43" s="79">
        <v>0</v>
      </c>
      <c r="G43" s="68" t="s">
        <v>12</v>
      </c>
      <c r="H43" s="106"/>
      <c r="I43" s="107"/>
      <c r="J43" s="108"/>
      <c r="M43" s="14"/>
      <c r="S43" s="28"/>
    </row>
    <row r="44" spans="1:21" s="3" customFormat="1" ht="15.75" customHeight="1" thickBot="1" x14ac:dyDescent="0.25">
      <c r="A44" s="87" t="s">
        <v>63</v>
      </c>
      <c r="B44" s="88" t="s">
        <v>28</v>
      </c>
      <c r="C44" s="102"/>
      <c r="D44" s="102"/>
      <c r="E44" s="102"/>
      <c r="F44" s="90">
        <v>0</v>
      </c>
      <c r="G44" s="89" t="s">
        <v>12</v>
      </c>
      <c r="H44" s="109"/>
      <c r="I44" s="110"/>
      <c r="J44" s="111"/>
      <c r="M44" s="12"/>
      <c r="N44" s="3">
        <v>340.58</v>
      </c>
      <c r="S44" s="4"/>
    </row>
    <row r="45" spans="1:21" x14ac:dyDescent="0.25">
      <c r="A45" s="44"/>
      <c r="B45" s="44"/>
      <c r="C45" s="41"/>
      <c r="D45" s="41"/>
      <c r="E45" s="32"/>
      <c r="F45" s="41"/>
      <c r="G45" s="44"/>
      <c r="H45" s="44"/>
      <c r="I45" s="54"/>
      <c r="J45" s="54"/>
    </row>
    <row r="48" spans="1:21" x14ac:dyDescent="0.25">
      <c r="E48" s="36"/>
      <c r="I48" s="51"/>
      <c r="J48" s="51"/>
      <c r="M48"/>
      <c r="N48">
        <f>379057.23+125770+110000+358226.27</f>
        <v>973053.5</v>
      </c>
      <c r="S48"/>
    </row>
  </sheetData>
  <mergeCells count="13">
    <mergeCell ref="C40:E44"/>
    <mergeCell ref="H40:J44"/>
    <mergeCell ref="E6:H6"/>
    <mergeCell ref="A9:A10"/>
    <mergeCell ref="B9:B10"/>
    <mergeCell ref="C9:D9"/>
    <mergeCell ref="H9:J9"/>
    <mergeCell ref="E5:H5"/>
    <mergeCell ref="B7:H7"/>
    <mergeCell ref="B5:D5"/>
    <mergeCell ref="E9:G9"/>
    <mergeCell ref="C12:E14"/>
    <mergeCell ref="H12:J14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Клюшина М.В.</cp:lastModifiedBy>
  <cp:lastPrinted>2023-04-05T03:45:28Z</cp:lastPrinted>
  <dcterms:created xsi:type="dcterms:W3CDTF">2016-01-27T07:03:21Z</dcterms:created>
  <dcterms:modified xsi:type="dcterms:W3CDTF">2023-04-05T04:27:26Z</dcterms:modified>
</cp:coreProperties>
</file>